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3395" windowHeight="5160"/>
  </bookViews>
  <sheets>
    <sheet name="Sheet1" sheetId="1" r:id="rId1"/>
    <sheet name="Sheet2" sheetId="2" state="hidden" r:id="rId2"/>
    <sheet name="Sheet3" sheetId="3" state="hidden" r:id="rId3"/>
  </sheets>
  <definedNames>
    <definedName name="Engine_Capacity">Sheet1!$F$4</definedName>
    <definedName name="Engine_cc_size">Sheet1!$M$1:$M$4</definedName>
    <definedName name="fuel_list">Sheet1!$M$1:$P$1</definedName>
    <definedName name="Fuel_type">Sheet1!$F$3</definedName>
    <definedName name="Fuel_type_list">Sheet1!$M$1:$M$4</definedName>
    <definedName name="_xlnm.Print_Titles" localSheetId="0">Sheet1!$1:$2</definedName>
    <definedName name="Table">Sheet1!$M$1:$P$4</definedName>
  </definedNames>
  <calcPr calcId="125725"/>
</workbook>
</file>

<file path=xl/calcChain.xml><?xml version="1.0" encoding="utf-8"?>
<calcChain xmlns="http://schemas.openxmlformats.org/spreadsheetml/2006/main">
  <c r="I15" i="1"/>
  <c r="E55"/>
  <c r="F55" s="1"/>
  <c r="E56"/>
  <c r="F56" s="1"/>
  <c r="E57"/>
  <c r="F57" s="1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E48"/>
  <c r="F48" s="1"/>
  <c r="E49"/>
  <c r="F49" s="1"/>
  <c r="E50"/>
  <c r="F50" s="1"/>
  <c r="E51"/>
  <c r="F51" s="1"/>
  <c r="E52"/>
  <c r="F52" s="1"/>
  <c r="E53"/>
  <c r="F53" s="1"/>
  <c r="E54"/>
  <c r="F54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47"/>
  <c r="F47" s="1"/>
  <c r="C74"/>
  <c r="N10"/>
  <c r="N9"/>
  <c r="C10" i="2"/>
  <c r="C9"/>
  <c r="D42" i="1"/>
  <c r="F74" l="1"/>
  <c r="E74"/>
  <c r="F13"/>
  <c r="N11"/>
  <c r="F17" s="1"/>
  <c r="I16" l="1"/>
  <c r="F19" s="1"/>
  <c r="E79" l="1"/>
</calcChain>
</file>

<file path=xl/sharedStrings.xml><?xml version="1.0" encoding="utf-8"?>
<sst xmlns="http://schemas.openxmlformats.org/spreadsheetml/2006/main" count="51" uniqueCount="38">
  <si>
    <t>From/ To</t>
  </si>
  <si>
    <t>Miles</t>
  </si>
  <si>
    <t>Date</t>
  </si>
  <si>
    <t>Employee Name</t>
  </si>
  <si>
    <t>Payroll Number</t>
  </si>
  <si>
    <t>Claim period</t>
  </si>
  <si>
    <t>Car Make/ Model</t>
  </si>
  <si>
    <t>Engine Capacity</t>
  </si>
  <si>
    <t>VAT</t>
  </si>
  <si>
    <t>Net</t>
  </si>
  <si>
    <t>Miles b/fwd</t>
  </si>
  <si>
    <t>Miles c/fwd</t>
  </si>
  <si>
    <t>Fuel type</t>
  </si>
  <si>
    <t>Engine size</t>
  </si>
  <si>
    <t>Petrol</t>
  </si>
  <si>
    <t>Diesel</t>
  </si>
  <si>
    <t>LPG</t>
  </si>
  <si>
    <t>1400cc or less</t>
  </si>
  <si>
    <t>1401cc to 2000cc</t>
  </si>
  <si>
    <t>Over 200c</t>
  </si>
  <si>
    <t>Fuel Type</t>
  </si>
  <si>
    <t>Fuel rate to use</t>
  </si>
  <si>
    <t>Total Miles to claim</t>
  </si>
  <si>
    <t>Total Claim</t>
  </si>
  <si>
    <t xml:space="preserve">Input VAT </t>
  </si>
  <si>
    <t>Client/ Detail</t>
  </si>
  <si>
    <t>Gross</t>
  </si>
  <si>
    <t>Total Other expenses</t>
  </si>
  <si>
    <t>Total Expenses to be reimbursed</t>
  </si>
  <si>
    <t>Yes</t>
  </si>
  <si>
    <t>No</t>
  </si>
  <si>
    <t>Other expenses</t>
  </si>
  <si>
    <t>Approved</t>
  </si>
  <si>
    <t>Employee signature</t>
  </si>
  <si>
    <t>Mileage</t>
  </si>
  <si>
    <t>VAT input vat workings</t>
  </si>
  <si>
    <t>Vat applies</t>
  </si>
  <si>
    <t>Over 2000c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</si>
</sst>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85D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3" xfId="0" applyBorder="1" applyAlignment="1">
      <alignment vertical="center"/>
    </xf>
    <xf numFmtId="43" fontId="2" fillId="3" borderId="2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0" borderId="8" xfId="0" applyNumberFormat="1" applyBorder="1" applyAlignment="1">
      <alignment vertical="center"/>
    </xf>
    <xf numFmtId="1" fontId="0" fillId="0" borderId="9" xfId="0" applyNumberFormat="1" applyBorder="1" applyAlignment="1">
      <alignment vertical="center"/>
    </xf>
    <xf numFmtId="43" fontId="0" fillId="0" borderId="8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3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2" fillId="0" borderId="7" xfId="0" applyFont="1" applyBorder="1" applyAlignment="1">
      <alignment vertical="center"/>
    </xf>
    <xf numFmtId="1" fontId="0" fillId="2" borderId="8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43" fontId="0" fillId="0" borderId="0" xfId="1" applyFont="1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D85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Normal="100" workbookViewId="0">
      <selection activeCell="A8" sqref="A8"/>
    </sheetView>
  </sheetViews>
  <sheetFormatPr defaultColWidth="0" defaultRowHeight="15" zeroHeight="1"/>
  <cols>
    <col min="1" max="1" width="18.42578125" style="1" customWidth="1"/>
    <col min="2" max="2" width="26.42578125" style="1" customWidth="1"/>
    <col min="3" max="3" width="15.28515625" style="1" customWidth="1"/>
    <col min="4" max="4" width="6.85546875" style="1" customWidth="1"/>
    <col min="5" max="5" width="17.7109375" style="1" customWidth="1"/>
    <col min="6" max="6" width="14.85546875" style="1" customWidth="1"/>
    <col min="7" max="12" width="9.140625" style="1" hidden="1"/>
    <col min="13" max="13" width="14.140625" style="1" hidden="1"/>
    <col min="14" max="16384" width="9.140625" style="1" hidden="1"/>
  </cols>
  <sheetData>
    <row r="1" spans="1:19">
      <c r="A1" s="8" t="s">
        <v>3</v>
      </c>
      <c r="B1" s="38"/>
      <c r="C1" s="9"/>
      <c r="D1" s="9"/>
      <c r="E1" s="9" t="s">
        <v>5</v>
      </c>
      <c r="F1" s="35"/>
      <c r="J1" s="1" t="s">
        <v>29</v>
      </c>
      <c r="N1" s="1" t="s">
        <v>14</v>
      </c>
      <c r="O1" s="1" t="s">
        <v>15</v>
      </c>
      <c r="P1" s="1" t="s">
        <v>16</v>
      </c>
    </row>
    <row r="2" spans="1:19">
      <c r="A2" s="11" t="s">
        <v>4</v>
      </c>
      <c r="B2" s="39"/>
      <c r="C2" s="12"/>
      <c r="D2" s="12"/>
      <c r="E2" s="12" t="s">
        <v>6</v>
      </c>
      <c r="F2" s="36"/>
      <c r="J2" s="1" t="s">
        <v>30</v>
      </c>
      <c r="M2" s="1" t="s">
        <v>17</v>
      </c>
      <c r="N2" s="1">
        <v>0.12</v>
      </c>
      <c r="O2" s="1">
        <v>0.11</v>
      </c>
      <c r="P2" s="1">
        <v>0.08</v>
      </c>
    </row>
    <row r="3" spans="1:19">
      <c r="A3" s="11"/>
      <c r="B3" s="12"/>
      <c r="C3" s="12"/>
      <c r="D3" s="12"/>
      <c r="E3" s="12" t="s">
        <v>12</v>
      </c>
      <c r="F3" s="36" t="s">
        <v>14</v>
      </c>
      <c r="M3" s="1" t="s">
        <v>18</v>
      </c>
      <c r="N3" s="1">
        <v>0.15</v>
      </c>
      <c r="O3" s="1">
        <v>0.11</v>
      </c>
      <c r="P3" s="1">
        <v>0.1</v>
      </c>
    </row>
    <row r="4" spans="1:19">
      <c r="A4" s="18"/>
      <c r="B4" s="19"/>
      <c r="C4" s="19"/>
      <c r="D4" s="19"/>
      <c r="E4" s="19" t="s">
        <v>7</v>
      </c>
      <c r="F4" s="37" t="s">
        <v>37</v>
      </c>
      <c r="M4" s="1" t="s">
        <v>37</v>
      </c>
      <c r="N4" s="1">
        <v>0.21</v>
      </c>
      <c r="O4" s="1">
        <v>0.16</v>
      </c>
      <c r="P4" s="1">
        <v>0.14000000000000001</v>
      </c>
    </row>
    <row r="5" spans="1:19">
      <c r="F5" s="32"/>
      <c r="S5" s="44"/>
    </row>
    <row r="6" spans="1:19">
      <c r="A6" s="21" t="s">
        <v>34</v>
      </c>
      <c r="B6" s="22"/>
      <c r="C6" s="22"/>
      <c r="D6" s="22"/>
      <c r="E6" s="8"/>
      <c r="F6" s="10"/>
    </row>
    <row r="7" spans="1:19">
      <c r="A7" s="23" t="s">
        <v>2</v>
      </c>
      <c r="B7" s="24" t="s">
        <v>25</v>
      </c>
      <c r="C7" s="24" t="s">
        <v>0</v>
      </c>
      <c r="D7" s="25" t="s">
        <v>1</v>
      </c>
      <c r="E7" s="11"/>
      <c r="F7" s="13"/>
    </row>
    <row r="8" spans="1:19">
      <c r="A8" s="40"/>
      <c r="B8" s="41"/>
      <c r="C8" s="41"/>
      <c r="D8" s="42"/>
      <c r="E8" s="11"/>
      <c r="F8" s="13"/>
    </row>
    <row r="9" spans="1:19">
      <c r="A9" s="40"/>
      <c r="B9" s="41"/>
      <c r="C9" s="41"/>
      <c r="D9" s="42"/>
      <c r="E9" s="11"/>
      <c r="F9" s="13"/>
      <c r="N9" s="1">
        <f>MATCH(Engine_Capacity,Engine_cc_size,0)</f>
        <v>4</v>
      </c>
    </row>
    <row r="10" spans="1:19">
      <c r="A10" s="40"/>
      <c r="B10" s="41"/>
      <c r="C10" s="41"/>
      <c r="D10" s="42"/>
      <c r="E10" s="11"/>
      <c r="F10" s="13"/>
      <c r="N10" s="1">
        <f>MATCH(Fuel_type,fuel_list,0)</f>
        <v>2</v>
      </c>
    </row>
    <row r="11" spans="1:19">
      <c r="A11" s="40"/>
      <c r="B11" s="41"/>
      <c r="C11" s="41"/>
      <c r="D11" s="42"/>
      <c r="E11" s="26" t="s">
        <v>10</v>
      </c>
      <c r="F11" s="34">
        <v>0</v>
      </c>
      <c r="M11" s="1" t="s">
        <v>21</v>
      </c>
      <c r="N11" s="1">
        <f>INDEX(Table,N9,N10)</f>
        <v>0.21</v>
      </c>
    </row>
    <row r="12" spans="1:19">
      <c r="A12" s="40"/>
      <c r="B12" s="41"/>
      <c r="C12" s="41"/>
      <c r="D12" s="42"/>
      <c r="E12" s="26"/>
      <c r="F12" s="14"/>
    </row>
    <row r="13" spans="1:19">
      <c r="A13" s="40"/>
      <c r="B13" s="41"/>
      <c r="C13" s="41"/>
      <c r="D13" s="42"/>
      <c r="E13" s="26" t="s">
        <v>11</v>
      </c>
      <c r="F13" s="15">
        <f>D42+F11</f>
        <v>0</v>
      </c>
    </row>
    <row r="14" spans="1:19">
      <c r="A14" s="40"/>
      <c r="B14" s="41"/>
      <c r="C14" s="41"/>
      <c r="D14" s="42"/>
      <c r="E14" s="26"/>
      <c r="F14" s="13"/>
      <c r="I14" s="1" t="s">
        <v>35</v>
      </c>
    </row>
    <row r="15" spans="1:19">
      <c r="A15" s="40"/>
      <c r="B15" s="41"/>
      <c r="C15" s="41"/>
      <c r="D15" s="42"/>
      <c r="E15" s="26"/>
      <c r="F15" s="13"/>
      <c r="I15" s="1" t="str">
        <f>IF(F11&gt;10000,"yes","no")</f>
        <v>no</v>
      </c>
    </row>
    <row r="16" spans="1:19">
      <c r="A16" s="40"/>
      <c r="B16" s="41"/>
      <c r="C16" s="41"/>
      <c r="D16" s="42"/>
      <c r="E16" s="26"/>
      <c r="F16" s="16"/>
      <c r="I16" s="1">
        <f>IF(I15="no",((10000-F11)*0.4)+((F13-10000)*0.25),0)</f>
        <v>1500</v>
      </c>
    </row>
    <row r="17" spans="1:11">
      <c r="A17" s="40"/>
      <c r="B17" s="41"/>
      <c r="C17" s="41"/>
      <c r="D17" s="42"/>
      <c r="E17" s="26" t="s">
        <v>24</v>
      </c>
      <c r="F17" s="16">
        <f>(D42*N11)*7/47</f>
        <v>0</v>
      </c>
    </row>
    <row r="18" spans="1:11">
      <c r="A18" s="40"/>
      <c r="B18" s="41"/>
      <c r="C18" s="41"/>
      <c r="D18" s="42"/>
      <c r="E18" s="26"/>
      <c r="F18" s="16"/>
      <c r="K18" s="2"/>
    </row>
    <row r="19" spans="1:11">
      <c r="A19" s="40"/>
      <c r="B19" s="41"/>
      <c r="C19" s="41"/>
      <c r="D19" s="42"/>
      <c r="E19" s="26" t="s">
        <v>23</v>
      </c>
      <c r="F19" s="17">
        <f>IF(F13&lt;10000,D42*0.4,I16)</f>
        <v>0</v>
      </c>
      <c r="K19" s="2"/>
    </row>
    <row r="20" spans="1:11">
      <c r="A20" s="40"/>
      <c r="B20" s="41"/>
      <c r="C20" s="41"/>
      <c r="D20" s="42"/>
      <c r="E20" s="11"/>
      <c r="F20" s="13"/>
    </row>
    <row r="21" spans="1:11">
      <c r="A21" s="40"/>
      <c r="B21" s="41"/>
      <c r="C21" s="41"/>
      <c r="D21" s="42"/>
      <c r="E21" s="11"/>
      <c r="F21" s="13"/>
    </row>
    <row r="22" spans="1:11">
      <c r="A22" s="40"/>
      <c r="B22" s="41"/>
      <c r="C22" s="41"/>
      <c r="D22" s="42"/>
      <c r="E22" s="11"/>
      <c r="F22" s="13"/>
    </row>
    <row r="23" spans="1:11">
      <c r="A23" s="40"/>
      <c r="B23" s="41"/>
      <c r="C23" s="41"/>
      <c r="D23" s="42"/>
      <c r="E23" s="11"/>
      <c r="F23" s="13"/>
    </row>
    <row r="24" spans="1:11">
      <c r="A24" s="40"/>
      <c r="B24" s="41"/>
      <c r="C24" s="41"/>
      <c r="D24" s="42"/>
      <c r="E24" s="11"/>
      <c r="F24" s="13"/>
    </row>
    <row r="25" spans="1:11">
      <c r="A25" s="40"/>
      <c r="B25" s="41"/>
      <c r="C25" s="41"/>
      <c r="D25" s="42"/>
      <c r="E25" s="11"/>
      <c r="F25" s="13"/>
    </row>
    <row r="26" spans="1:11">
      <c r="A26" s="40"/>
      <c r="B26" s="41"/>
      <c r="C26" s="41"/>
      <c r="D26" s="42"/>
      <c r="E26" s="11"/>
      <c r="F26" s="13"/>
    </row>
    <row r="27" spans="1:11">
      <c r="A27" s="40"/>
      <c r="B27" s="41"/>
      <c r="C27" s="41"/>
      <c r="D27" s="42"/>
      <c r="E27" s="11"/>
      <c r="F27" s="13"/>
    </row>
    <row r="28" spans="1:11">
      <c r="A28" s="40"/>
      <c r="B28" s="41"/>
      <c r="C28" s="41"/>
      <c r="D28" s="42"/>
      <c r="E28" s="11"/>
      <c r="F28" s="13"/>
    </row>
    <row r="29" spans="1:11">
      <c r="A29" s="40"/>
      <c r="B29" s="41"/>
      <c r="C29" s="41"/>
      <c r="D29" s="42"/>
      <c r="E29" s="11"/>
      <c r="F29" s="13"/>
    </row>
    <row r="30" spans="1:11">
      <c r="A30" s="40"/>
      <c r="B30" s="41"/>
      <c r="C30" s="41"/>
      <c r="D30" s="42"/>
      <c r="E30" s="11"/>
      <c r="F30" s="13"/>
    </row>
    <row r="31" spans="1:11">
      <c r="A31" s="40"/>
      <c r="B31" s="41"/>
      <c r="C31" s="41"/>
      <c r="D31" s="42"/>
      <c r="E31" s="11"/>
      <c r="F31" s="13"/>
    </row>
    <row r="32" spans="1:11">
      <c r="A32" s="40"/>
      <c r="B32" s="41"/>
      <c r="C32" s="41"/>
      <c r="D32" s="42"/>
      <c r="E32" s="11"/>
      <c r="F32" s="13"/>
    </row>
    <row r="33" spans="1:6">
      <c r="A33" s="40"/>
      <c r="B33" s="41"/>
      <c r="C33" s="41"/>
      <c r="D33" s="42"/>
      <c r="E33" s="11"/>
      <c r="F33" s="13"/>
    </row>
    <row r="34" spans="1:6">
      <c r="A34" s="40"/>
      <c r="B34" s="41"/>
      <c r="C34" s="41"/>
      <c r="D34" s="42"/>
      <c r="E34" s="11"/>
      <c r="F34" s="13"/>
    </row>
    <row r="35" spans="1:6">
      <c r="A35" s="40"/>
      <c r="B35" s="41"/>
      <c r="C35" s="41"/>
      <c r="D35" s="42"/>
      <c r="E35" s="11"/>
      <c r="F35" s="13"/>
    </row>
    <row r="36" spans="1:6">
      <c r="A36" s="40"/>
      <c r="B36" s="41"/>
      <c r="C36" s="41"/>
      <c r="D36" s="42"/>
      <c r="E36" s="11"/>
      <c r="F36" s="13"/>
    </row>
    <row r="37" spans="1:6">
      <c r="A37" s="40"/>
      <c r="B37" s="41"/>
      <c r="C37" s="41"/>
      <c r="D37" s="42"/>
      <c r="E37" s="11"/>
      <c r="F37" s="13"/>
    </row>
    <row r="38" spans="1:6">
      <c r="A38" s="40"/>
      <c r="B38" s="41"/>
      <c r="C38" s="41"/>
      <c r="D38" s="42"/>
      <c r="E38" s="11"/>
      <c r="F38" s="13"/>
    </row>
    <row r="39" spans="1:6">
      <c r="A39" s="40"/>
      <c r="B39" s="41"/>
      <c r="C39" s="41"/>
      <c r="D39" s="42"/>
      <c r="E39" s="11"/>
      <c r="F39" s="13"/>
    </row>
    <row r="40" spans="1:6">
      <c r="A40" s="40"/>
      <c r="B40" s="41"/>
      <c r="C40" s="41"/>
      <c r="D40" s="42"/>
      <c r="E40" s="11"/>
      <c r="F40" s="13"/>
    </row>
    <row r="41" spans="1:6">
      <c r="A41" s="40"/>
      <c r="B41" s="41"/>
      <c r="C41" s="41"/>
      <c r="D41" s="42"/>
      <c r="E41" s="11"/>
      <c r="F41" s="13"/>
    </row>
    <row r="42" spans="1:6">
      <c r="A42" s="11" t="s">
        <v>22</v>
      </c>
      <c r="B42" s="12"/>
      <c r="C42" s="12"/>
      <c r="D42" s="3">
        <f>SUM(D9:D41)</f>
        <v>0</v>
      </c>
      <c r="E42" s="18"/>
      <c r="F42" s="20"/>
    </row>
    <row r="43" spans="1:6">
      <c r="A43" s="18"/>
      <c r="B43" s="19"/>
      <c r="C43" s="19"/>
      <c r="D43" s="19"/>
      <c r="E43" s="19"/>
      <c r="F43" s="20"/>
    </row>
    <row r="44" spans="1:6"/>
    <row r="45" spans="1:6" s="7" customFormat="1">
      <c r="A45" s="21" t="s">
        <v>31</v>
      </c>
      <c r="B45" s="22"/>
      <c r="C45" s="22"/>
      <c r="D45" s="22"/>
      <c r="E45" s="22"/>
      <c r="F45" s="28"/>
    </row>
    <row r="46" spans="1:6" ht="38.25" customHeight="1">
      <c r="A46" s="29" t="s">
        <v>2</v>
      </c>
      <c r="B46" s="30" t="s">
        <v>25</v>
      </c>
      <c r="C46" s="30" t="s">
        <v>26</v>
      </c>
      <c r="D46" s="30" t="s">
        <v>36</v>
      </c>
      <c r="E46" s="30" t="s">
        <v>8</v>
      </c>
      <c r="F46" s="31" t="s">
        <v>9</v>
      </c>
    </row>
    <row r="47" spans="1:6">
      <c r="A47" s="40"/>
      <c r="B47" s="41"/>
      <c r="C47" s="43"/>
      <c r="D47" s="43"/>
      <c r="E47" s="27">
        <f>IF(D47="yes",C47*7/47,0)</f>
        <v>0</v>
      </c>
      <c r="F47" s="16">
        <f>C47-E47</f>
        <v>0</v>
      </c>
    </row>
    <row r="48" spans="1:6">
      <c r="A48" s="40"/>
      <c r="B48" s="41"/>
      <c r="C48" s="43"/>
      <c r="D48" s="43"/>
      <c r="E48" s="27">
        <f t="shared" ref="E48:E73" si="0">IF(D48="yes",C48*7/47,0)</f>
        <v>0</v>
      </c>
      <c r="F48" s="16">
        <f t="shared" ref="F48:F73" si="1">C48-E48</f>
        <v>0</v>
      </c>
    </row>
    <row r="49" spans="1:6">
      <c r="A49" s="40"/>
      <c r="B49" s="41"/>
      <c r="C49" s="43"/>
      <c r="D49" s="43"/>
      <c r="E49" s="27">
        <f t="shared" si="0"/>
        <v>0</v>
      </c>
      <c r="F49" s="16">
        <f t="shared" si="1"/>
        <v>0</v>
      </c>
    </row>
    <row r="50" spans="1:6">
      <c r="A50" s="40"/>
      <c r="B50" s="41"/>
      <c r="C50" s="43"/>
      <c r="D50" s="43"/>
      <c r="E50" s="27">
        <f t="shared" si="0"/>
        <v>0</v>
      </c>
      <c r="F50" s="16">
        <f t="shared" si="1"/>
        <v>0</v>
      </c>
    </row>
    <row r="51" spans="1:6">
      <c r="A51" s="40"/>
      <c r="B51" s="41"/>
      <c r="C51" s="43"/>
      <c r="D51" s="43"/>
      <c r="E51" s="27">
        <f t="shared" si="0"/>
        <v>0</v>
      </c>
      <c r="F51" s="16">
        <f t="shared" si="1"/>
        <v>0</v>
      </c>
    </row>
    <row r="52" spans="1:6">
      <c r="A52" s="40"/>
      <c r="B52" s="41"/>
      <c r="C52" s="43"/>
      <c r="D52" s="43"/>
      <c r="E52" s="27">
        <f t="shared" si="0"/>
        <v>0</v>
      </c>
      <c r="F52" s="16">
        <f t="shared" si="1"/>
        <v>0</v>
      </c>
    </row>
    <row r="53" spans="1:6">
      <c r="A53" s="40"/>
      <c r="B53" s="41"/>
      <c r="C53" s="43"/>
      <c r="D53" s="43"/>
      <c r="E53" s="27">
        <f t="shared" si="0"/>
        <v>0</v>
      </c>
      <c r="F53" s="16">
        <f t="shared" si="1"/>
        <v>0</v>
      </c>
    </row>
    <row r="54" spans="1:6">
      <c r="A54" s="40"/>
      <c r="B54" s="41"/>
      <c r="C54" s="43"/>
      <c r="D54" s="43"/>
      <c r="E54" s="27">
        <f t="shared" si="0"/>
        <v>0</v>
      </c>
      <c r="F54" s="16">
        <f t="shared" si="1"/>
        <v>0</v>
      </c>
    </row>
    <row r="55" spans="1:6">
      <c r="A55" s="40"/>
      <c r="B55" s="41"/>
      <c r="C55" s="43"/>
      <c r="D55" s="43"/>
      <c r="E55" s="27">
        <f t="shared" ref="E55:E65" si="2">IF(D55="yes",C55*7/47,0)</f>
        <v>0</v>
      </c>
      <c r="F55" s="16">
        <f t="shared" ref="F55:F65" si="3">C55-E55</f>
        <v>0</v>
      </c>
    </row>
    <row r="56" spans="1:6">
      <c r="A56" s="40"/>
      <c r="B56" s="41"/>
      <c r="C56" s="43"/>
      <c r="D56" s="43"/>
      <c r="E56" s="27">
        <f t="shared" si="2"/>
        <v>0</v>
      </c>
      <c r="F56" s="16">
        <f t="shared" si="3"/>
        <v>0</v>
      </c>
    </row>
    <row r="57" spans="1:6">
      <c r="A57" s="40"/>
      <c r="B57" s="41"/>
      <c r="C57" s="43"/>
      <c r="D57" s="43"/>
      <c r="E57" s="27">
        <f t="shared" si="2"/>
        <v>0</v>
      </c>
      <c r="F57" s="16">
        <f t="shared" si="3"/>
        <v>0</v>
      </c>
    </row>
    <row r="58" spans="1:6">
      <c r="A58" s="40"/>
      <c r="B58" s="41"/>
      <c r="C58" s="43"/>
      <c r="D58" s="43"/>
      <c r="E58" s="27">
        <f t="shared" si="2"/>
        <v>0</v>
      </c>
      <c r="F58" s="16">
        <f t="shared" si="3"/>
        <v>0</v>
      </c>
    </row>
    <row r="59" spans="1:6">
      <c r="A59" s="40"/>
      <c r="B59" s="41"/>
      <c r="C59" s="43"/>
      <c r="D59" s="43"/>
      <c r="E59" s="27">
        <f t="shared" si="2"/>
        <v>0</v>
      </c>
      <c r="F59" s="16">
        <f t="shared" si="3"/>
        <v>0</v>
      </c>
    </row>
    <row r="60" spans="1:6">
      <c r="A60" s="40"/>
      <c r="B60" s="41"/>
      <c r="C60" s="43"/>
      <c r="D60" s="43"/>
      <c r="E60" s="27">
        <f t="shared" si="2"/>
        <v>0</v>
      </c>
      <c r="F60" s="16">
        <f t="shared" si="3"/>
        <v>0</v>
      </c>
    </row>
    <row r="61" spans="1:6">
      <c r="A61" s="40"/>
      <c r="B61" s="41"/>
      <c r="C61" s="43"/>
      <c r="D61" s="43"/>
      <c r="E61" s="27">
        <f t="shared" si="2"/>
        <v>0</v>
      </c>
      <c r="F61" s="16">
        <f t="shared" si="3"/>
        <v>0</v>
      </c>
    </row>
    <row r="62" spans="1:6">
      <c r="A62" s="40"/>
      <c r="B62" s="41"/>
      <c r="C62" s="43"/>
      <c r="D62" s="43"/>
      <c r="E62" s="27">
        <f t="shared" si="2"/>
        <v>0</v>
      </c>
      <c r="F62" s="16">
        <f t="shared" si="3"/>
        <v>0</v>
      </c>
    </row>
    <row r="63" spans="1:6">
      <c r="A63" s="40"/>
      <c r="B63" s="41"/>
      <c r="C63" s="43"/>
      <c r="D63" s="43"/>
      <c r="E63" s="27">
        <f t="shared" si="2"/>
        <v>0</v>
      </c>
      <c r="F63" s="16">
        <f t="shared" si="3"/>
        <v>0</v>
      </c>
    </row>
    <row r="64" spans="1:6">
      <c r="A64" s="40"/>
      <c r="B64" s="41"/>
      <c r="C64" s="43"/>
      <c r="D64" s="43"/>
      <c r="E64" s="27">
        <f t="shared" si="2"/>
        <v>0</v>
      </c>
      <c r="F64" s="16">
        <f t="shared" si="3"/>
        <v>0</v>
      </c>
    </row>
    <row r="65" spans="1:6">
      <c r="A65" s="40"/>
      <c r="B65" s="41"/>
      <c r="C65" s="43"/>
      <c r="D65" s="43"/>
      <c r="E65" s="27">
        <f t="shared" si="2"/>
        <v>0</v>
      </c>
      <c r="F65" s="16">
        <f t="shared" si="3"/>
        <v>0</v>
      </c>
    </row>
    <row r="66" spans="1:6">
      <c r="A66" s="40"/>
      <c r="B66" s="41"/>
      <c r="C66" s="43"/>
      <c r="D66" s="43"/>
      <c r="E66" s="27">
        <f t="shared" si="0"/>
        <v>0</v>
      </c>
      <c r="F66" s="16">
        <f t="shared" si="1"/>
        <v>0</v>
      </c>
    </row>
    <row r="67" spans="1:6">
      <c r="A67" s="40"/>
      <c r="B67" s="41"/>
      <c r="C67" s="43"/>
      <c r="D67" s="43"/>
      <c r="E67" s="27">
        <f t="shared" si="0"/>
        <v>0</v>
      </c>
      <c r="F67" s="16">
        <f t="shared" si="1"/>
        <v>0</v>
      </c>
    </row>
    <row r="68" spans="1:6">
      <c r="A68" s="40"/>
      <c r="B68" s="41"/>
      <c r="C68" s="43"/>
      <c r="D68" s="43"/>
      <c r="E68" s="27">
        <f t="shared" si="0"/>
        <v>0</v>
      </c>
      <c r="F68" s="16">
        <f t="shared" si="1"/>
        <v>0</v>
      </c>
    </row>
    <row r="69" spans="1:6">
      <c r="A69" s="40"/>
      <c r="B69" s="41"/>
      <c r="C69" s="43"/>
      <c r="D69" s="43"/>
      <c r="E69" s="27">
        <f t="shared" si="0"/>
        <v>0</v>
      </c>
      <c r="F69" s="16">
        <f t="shared" si="1"/>
        <v>0</v>
      </c>
    </row>
    <row r="70" spans="1:6">
      <c r="A70" s="40"/>
      <c r="B70" s="41"/>
      <c r="C70" s="43"/>
      <c r="D70" s="43"/>
      <c r="E70" s="27">
        <f t="shared" si="0"/>
        <v>0</v>
      </c>
      <c r="F70" s="16">
        <f t="shared" si="1"/>
        <v>0</v>
      </c>
    </row>
    <row r="71" spans="1:6">
      <c r="A71" s="40"/>
      <c r="B71" s="41"/>
      <c r="C71" s="43"/>
      <c r="D71" s="43"/>
      <c r="E71" s="27">
        <f t="shared" si="0"/>
        <v>0</v>
      </c>
      <c r="F71" s="16">
        <f t="shared" si="1"/>
        <v>0</v>
      </c>
    </row>
    <row r="72" spans="1:6">
      <c r="A72" s="40"/>
      <c r="B72" s="41"/>
      <c r="C72" s="43"/>
      <c r="D72" s="43"/>
      <c r="E72" s="27">
        <f t="shared" si="0"/>
        <v>0</v>
      </c>
      <c r="F72" s="16">
        <f t="shared" si="1"/>
        <v>0</v>
      </c>
    </row>
    <row r="73" spans="1:6">
      <c r="A73" s="40"/>
      <c r="B73" s="41"/>
      <c r="C73" s="43"/>
      <c r="D73" s="43"/>
      <c r="E73" s="27">
        <f t="shared" si="0"/>
        <v>0</v>
      </c>
      <c r="F73" s="16">
        <f t="shared" si="1"/>
        <v>0</v>
      </c>
    </row>
    <row r="74" spans="1:6">
      <c r="A74" s="11" t="s">
        <v>27</v>
      </c>
      <c r="B74" s="12"/>
      <c r="C74" s="4">
        <f>SUM(C47:C73)</f>
        <v>0</v>
      </c>
      <c r="D74" s="4"/>
      <c r="E74" s="4">
        <f t="shared" ref="E74:F74" si="4">SUM(E47:E73)</f>
        <v>0</v>
      </c>
      <c r="F74" s="17">
        <f t="shared" si="4"/>
        <v>0</v>
      </c>
    </row>
    <row r="75" spans="1:6">
      <c r="A75" s="11"/>
      <c r="B75" s="12"/>
      <c r="C75" s="12"/>
      <c r="D75" s="12"/>
      <c r="E75" s="12"/>
      <c r="F75" s="13"/>
    </row>
    <row r="76" spans="1:6">
      <c r="A76" s="18"/>
      <c r="B76" s="19"/>
      <c r="C76" s="19"/>
      <c r="D76" s="19"/>
      <c r="E76" s="19"/>
      <c r="F76" s="20"/>
    </row>
    <row r="77" spans="1:6"/>
    <row r="78" spans="1:6" ht="31.5" customHeight="1">
      <c r="A78" s="8"/>
      <c r="B78" s="9"/>
      <c r="C78" s="9"/>
      <c r="D78" s="9"/>
      <c r="E78" s="9"/>
      <c r="F78" s="10"/>
    </row>
    <row r="79" spans="1:6" ht="32.25" customHeight="1" thickBot="1">
      <c r="A79" s="33" t="s">
        <v>28</v>
      </c>
      <c r="B79" s="12"/>
      <c r="C79" s="12"/>
      <c r="D79" s="12"/>
      <c r="E79" s="6">
        <f>F19+C74</f>
        <v>0</v>
      </c>
      <c r="F79" s="13"/>
    </row>
    <row r="80" spans="1:6" ht="15.75" thickTop="1">
      <c r="A80" s="11"/>
      <c r="B80" s="12"/>
      <c r="C80" s="12"/>
      <c r="D80" s="12"/>
      <c r="E80" s="12"/>
      <c r="F80" s="13"/>
    </row>
    <row r="81" spans="1:6">
      <c r="A81" s="11" t="s">
        <v>33</v>
      </c>
      <c r="B81" s="5"/>
      <c r="C81" s="12"/>
      <c r="D81" s="12"/>
      <c r="E81" s="12"/>
      <c r="F81" s="13"/>
    </row>
    <row r="82" spans="1:6">
      <c r="A82" s="11"/>
      <c r="B82" s="12"/>
      <c r="C82" s="12"/>
      <c r="D82" s="12"/>
      <c r="E82" s="12"/>
      <c r="F82" s="13"/>
    </row>
    <row r="83" spans="1:6">
      <c r="A83" s="11" t="s">
        <v>32</v>
      </c>
      <c r="B83" s="5"/>
      <c r="C83" s="12"/>
      <c r="D83" s="12"/>
      <c r="E83" s="12"/>
      <c r="F83" s="13"/>
    </row>
    <row r="84" spans="1:6">
      <c r="A84" s="18"/>
      <c r="B84" s="19"/>
      <c r="C84" s="19"/>
      <c r="D84" s="19"/>
      <c r="E84" s="19"/>
      <c r="F84" s="20"/>
    </row>
    <row r="85" spans="1:6"/>
    <row r="86" spans="1:6"/>
    <row r="87" spans="1:6"/>
    <row r="88" spans="1:6"/>
  </sheetData>
  <sheetProtection password="DF13" sheet="1" objects="1" scenarios="1" insertRows="0" selectLockedCells="1"/>
  <dataValidations disablePrompts="1" count="3">
    <dataValidation type="list" allowBlank="1" showInputMessage="1" showErrorMessage="1" promptTitle="Fuel type" prompt="Select the correct fuel type for your vehicle" sqref="F3">
      <formula1>$N$1:$P$1</formula1>
    </dataValidation>
    <dataValidation type="list" allowBlank="1" showInputMessage="1" showErrorMessage="1" promptTitle="Engine Capacity" prompt="Select the applicable engine CC in relation to your car" sqref="F4:F5">
      <formula1>$M$2:$M$4</formula1>
    </dataValidation>
    <dataValidation type="list" allowBlank="1" showInputMessage="1" showErrorMessage="1" promptTitle="VAT Expense" prompt="If the expense has a VAT element choose the yes option. This will then automatically calculate the VAT." sqref="D47:D73">
      <formula1>$J$1:$J$2</formula1>
    </dataValidation>
  </dataValidations>
  <pageMargins left="0.17" right="0.18" top="0.9055118110236221" bottom="0.82677165354330717" header="0.23622047244094491" footer="0.23622047244094491"/>
  <pageSetup paperSize="9" orientation="portrait" verticalDpi="0" r:id="rId1"/>
  <headerFooter>
    <oddFooter>&amp;LWritten by PAH Accounting
www.wiltshireaccountants.co.uk &amp;RSuitable for VAT and mileage rates from 1 June 2010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workbookViewId="0">
      <selection activeCell="B3" sqref="B3:E6"/>
    </sheetView>
  </sheetViews>
  <sheetFormatPr defaultRowHeight="15"/>
  <cols>
    <col min="2" max="2" width="16.7109375" customWidth="1"/>
  </cols>
  <sheetData>
    <row r="1" spans="2:10">
      <c r="J1" t="s">
        <v>14</v>
      </c>
    </row>
    <row r="2" spans="2:10">
      <c r="J2" t="s">
        <v>15</v>
      </c>
    </row>
    <row r="3" spans="2:10">
      <c r="B3" t="s">
        <v>13</v>
      </c>
      <c r="C3" t="s">
        <v>14</v>
      </c>
      <c r="D3" t="s">
        <v>15</v>
      </c>
      <c r="E3" t="s">
        <v>16</v>
      </c>
      <c r="J3" t="s">
        <v>16</v>
      </c>
    </row>
    <row r="4" spans="2:10">
      <c r="B4" t="s">
        <v>17</v>
      </c>
      <c r="C4">
        <v>0.11</v>
      </c>
      <c r="D4">
        <v>0.11</v>
      </c>
      <c r="E4">
        <v>7.0000000000000007E-2</v>
      </c>
    </row>
    <row r="5" spans="2:10">
      <c r="B5" t="s">
        <v>18</v>
      </c>
      <c r="C5">
        <v>0.14000000000000001</v>
      </c>
      <c r="D5">
        <v>0.11</v>
      </c>
      <c r="E5">
        <v>0.08</v>
      </c>
    </row>
    <row r="6" spans="2:10">
      <c r="B6" t="s">
        <v>19</v>
      </c>
      <c r="C6">
        <v>0.2</v>
      </c>
      <c r="D6">
        <v>0.14000000000000001</v>
      </c>
      <c r="E6">
        <v>0.12</v>
      </c>
    </row>
    <row r="9" spans="2:10">
      <c r="B9" t="s">
        <v>20</v>
      </c>
      <c r="C9" t="str">
        <f>Sheet1!F3</f>
        <v>Petrol</v>
      </c>
    </row>
    <row r="10" spans="2:10">
      <c r="B10" t="s">
        <v>13</v>
      </c>
      <c r="C10" t="str">
        <f>Sheet1!F4</f>
        <v>Over 2000c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Engine_Capacity</vt:lpstr>
      <vt:lpstr>Engine_cc_size</vt:lpstr>
      <vt:lpstr>fuel_list</vt:lpstr>
      <vt:lpstr>Fuel_type</vt:lpstr>
      <vt:lpstr>Fuel_type_list</vt:lpstr>
      <vt:lpstr>Sheet1!Print_Titles</vt:lpstr>
      <vt:lpstr>Table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 Accounting</dc:creator>
  <cp:keywords>expenses;mileage;vat;employee;fuel;travel;training</cp:keywords>
  <cp:lastModifiedBy>PAH Accounting</cp:lastModifiedBy>
  <cp:lastPrinted>2010-01-13T22:57:43Z</cp:lastPrinted>
  <dcterms:created xsi:type="dcterms:W3CDTF">2010-01-13T17:44:39Z</dcterms:created>
  <dcterms:modified xsi:type="dcterms:W3CDTF">2010-07-20T19:34:53Z</dcterms:modified>
</cp:coreProperties>
</file>